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0" yWindow="360" windowWidth="17880" windowHeight="11505"/>
  </bookViews>
  <sheets>
    <sheet name="GCSSE over max &amp; zero_ max incr" sheetId="1" r:id="rId1"/>
  </sheets>
  <calcPr calcId="114210"/>
</workbook>
</file>

<file path=xl/calcChain.xml><?xml version="1.0" encoding="utf-8"?>
<calcChain xmlns="http://schemas.openxmlformats.org/spreadsheetml/2006/main">
  <c r="U8" i="1"/>
  <c r="U7"/>
  <c r="U6"/>
  <c r="U5"/>
  <c r="U4"/>
  <c r="U3"/>
  <c r="W8"/>
  <c r="X8"/>
  <c r="W7"/>
  <c r="X7"/>
  <c r="W6"/>
  <c r="X6"/>
  <c r="W5"/>
  <c r="X5"/>
  <c r="W4"/>
  <c r="X4"/>
  <c r="W3"/>
  <c r="X3"/>
  <c r="W2"/>
  <c r="X2"/>
  <c r="U2"/>
</calcChain>
</file>

<file path=xl/sharedStrings.xml><?xml version="1.0" encoding="utf-8"?>
<sst xmlns="http://schemas.openxmlformats.org/spreadsheetml/2006/main" count="122" uniqueCount="76">
  <si>
    <t>Capurro,Jorge L</t>
  </si>
  <si>
    <t>Martin,Lindy E</t>
  </si>
  <si>
    <t>MA0902</t>
  </si>
  <si>
    <t>NATO</t>
  </si>
  <si>
    <t>Allison,James S</t>
  </si>
  <si>
    <t>Vanleishout,Ronald W</t>
  </si>
  <si>
    <t>QA0701</t>
  </si>
  <si>
    <t>Butler,David</t>
  </si>
  <si>
    <t>OA0704</t>
  </si>
  <si>
    <t xml:space="preserve">3 - Satisfactory                                  </t>
  </si>
  <si>
    <t>Gallardo,Bradley O</t>
  </si>
  <si>
    <t>NA0711</t>
  </si>
  <si>
    <t>Harris,Troy N</t>
  </si>
  <si>
    <t>OF0701</t>
  </si>
  <si>
    <t>Hawi,Jason N</t>
  </si>
  <si>
    <t>OA0802</t>
  </si>
  <si>
    <t>LaSala,Laura J.</t>
  </si>
  <si>
    <t>Recommended Increase</t>
  </si>
  <si>
    <t xml:space="preserve">5 - Exceptional                                   </t>
  </si>
  <si>
    <t>Current Rate</t>
  </si>
  <si>
    <t>Current Salar</t>
  </si>
  <si>
    <t>Current Job Title</t>
  </si>
  <si>
    <t xml:space="preserve">Currently over max.  Original recommendation in tool has been removed by corp comp.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</si>
  <si>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EE #</t>
  </si>
  <si>
    <t>Employee</t>
  </si>
  <si>
    <t>Supervisor</t>
  </si>
  <si>
    <t>Org. Level 1</t>
  </si>
  <si>
    <t>Org. Level 2</t>
  </si>
  <si>
    <t>Org. Level 3</t>
  </si>
  <si>
    <t>Dept</t>
  </si>
  <si>
    <t>Rating</t>
  </si>
  <si>
    <t>Total Increase %</t>
  </si>
  <si>
    <t>Placement In Range</t>
  </si>
  <si>
    <t>Reason For Adjustment</t>
  </si>
  <si>
    <t>GCIS</t>
  </si>
  <si>
    <t>D</t>
  </si>
  <si>
    <t xml:space="preserve">4 - Successful                                    </t>
  </si>
  <si>
    <t>Over</t>
  </si>
  <si>
    <t>Next highest job code</t>
  </si>
  <si>
    <t>Qualifies for new Job Code</t>
  </si>
  <si>
    <t>% increase</t>
  </si>
  <si>
    <t>New salary</t>
  </si>
  <si>
    <t>New rate</t>
  </si>
  <si>
    <t>MA1002</t>
  </si>
  <si>
    <t>New Job Title</t>
  </si>
  <si>
    <t>Project Manager</t>
  </si>
  <si>
    <t>Experience required</t>
  </si>
  <si>
    <t>Job Title</t>
  </si>
  <si>
    <t>Deputy Project Manager</t>
  </si>
  <si>
    <t>BA, 7-9 yrs experience</t>
  </si>
  <si>
    <t>BA, 10-12 yrs exp. (technical environment)</t>
  </si>
  <si>
    <t>Help Desk Spec. Staff</t>
  </si>
  <si>
    <t>BA Comp Science, 2-4 yrs exp in hardware, software, networking systems and in the set-up, configuration, use and trouble shooting of com systems</t>
  </si>
  <si>
    <t>QA0801</t>
  </si>
  <si>
    <t>BA Comp Science, 5-7 yrs exp in hardware, software, networking systems and in the set-up, configuration, use and trouble shooting of com systems</t>
  </si>
  <si>
    <t>Network Engineer, Staff</t>
  </si>
  <si>
    <t>BA in Comp Science, Math or Engineering + 2-4 yrs exp.</t>
  </si>
  <si>
    <t>OA0804</t>
  </si>
  <si>
    <t>Network Engineer, Senior</t>
  </si>
  <si>
    <t>Help Desk Spec. Senior</t>
  </si>
  <si>
    <t>BA in Comp Science, Math or Engineering + 5-7 yrs exp.</t>
  </si>
  <si>
    <t>Systems Specialist, Staff</t>
  </si>
  <si>
    <t>BA in Comp Science. Management Information Systems or related field + 2-4 yrs exp.</t>
  </si>
  <si>
    <t>NA0810</t>
  </si>
  <si>
    <t>Systems Specialist, Senior</t>
  </si>
  <si>
    <t>BA in Comp Science. Management Information Systems or related field + 5-7 yrs exp.</t>
  </si>
  <si>
    <t>Telecommunications Analyst, Staff</t>
  </si>
  <si>
    <t>BA + 2-4 yrs exp.</t>
  </si>
  <si>
    <t>OF0801</t>
  </si>
  <si>
    <t>Telecommunications Analyst, Senior</t>
  </si>
  <si>
    <t>BA + 5-7 yrs exp.</t>
  </si>
  <si>
    <t>Systems Administrator, Senior</t>
  </si>
  <si>
    <t>BA in Comp Science or related field + 5-7 yrs exp.</t>
  </si>
  <si>
    <t>OA0902</t>
  </si>
  <si>
    <t>Systems Administrator, Principal</t>
  </si>
  <si>
    <t>BA in Comp Science or related field + 7-9 yrs exp.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</si>
</sst>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&quot;$&quot;#,##0"/>
    <numFmt numFmtId="166" formatCode="&quot;$&quot;#,##0.00"/>
  </numFmts>
  <fonts count="5">
    <font>
      <sz val="12"/>
      <color theme="1"/>
      <name val="Comic Sans MS"/>
      <family val="2"/>
    </font>
    <font>
      <sz val="11"/>
      <color indexed="8"/>
      <name val="Comic Sans MS"/>
      <family val="2"/>
    </font>
    <font>
      <sz val="11"/>
      <name val="Arial"/>
      <family val="2"/>
    </font>
    <font>
      <b/>
      <sz val="11"/>
      <color indexed="8"/>
      <name val="Comic Sans MS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49" fontId="1" fillId="0" borderId="0" xfId="0" applyNumberFormat="1" applyFont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3" borderId="0" xfId="0" applyFont="1" applyFill="1" applyAlignment="1" applyProtection="1">
      <alignment horizontal="center" vertical="center" wrapText="1"/>
      <protection locked="0"/>
    </xf>
    <xf numFmtId="164" fontId="1" fillId="4" borderId="0" xfId="0" applyNumberFormat="1" applyFont="1" applyFill="1" applyAlignment="1">
      <alignment horizontal="center" vertical="center" wrapText="1"/>
    </xf>
    <xf numFmtId="164" fontId="1" fillId="5" borderId="0" xfId="0" applyNumberFormat="1" applyFont="1" applyFill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165" fontId="4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165" fontId="4" fillId="6" borderId="1" xfId="0" applyNumberFormat="1" applyFont="1" applyFill="1" applyBorder="1" applyAlignment="1">
      <alignment horizontal="center" wrapText="1"/>
    </xf>
    <xf numFmtId="0" fontId="1" fillId="6" borderId="0" xfId="0" applyFont="1" applyFill="1" applyAlignment="1">
      <alignment horizontal="center" vertical="center" wrapText="1"/>
    </xf>
    <xf numFmtId="164" fontId="1" fillId="6" borderId="0" xfId="0" applyNumberFormat="1" applyFont="1" applyFill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 applyProtection="1">
      <alignment horizontal="left" vertical="center" wrapText="1"/>
      <protection locked="0"/>
    </xf>
    <xf numFmtId="164" fontId="2" fillId="0" borderId="3" xfId="0" applyNumberFormat="1" applyFont="1" applyFill="1" applyBorder="1" applyAlignment="1" applyProtection="1">
      <alignment horizontal="left" vertical="center" wrapText="1"/>
      <protection locked="0"/>
    </xf>
    <xf numFmtId="164" fontId="3" fillId="0" borderId="4" xfId="0" applyNumberFormat="1" applyFont="1" applyBorder="1" applyAlignment="1">
      <alignment horizontal="left" wrapText="1"/>
    </xf>
    <xf numFmtId="0" fontId="1" fillId="7" borderId="5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4" fontId="1" fillId="5" borderId="0" xfId="0" applyNumberFormat="1" applyFont="1" applyFill="1" applyBorder="1" applyAlignment="1">
      <alignment horizontal="center" vertical="center" wrapText="1"/>
    </xf>
    <xf numFmtId="166" fontId="1" fillId="8" borderId="0" xfId="0" applyNumberFormat="1" applyFont="1" applyFill="1" applyBorder="1" applyAlignment="1">
      <alignment horizontal="center" vertical="center" wrapText="1"/>
    </xf>
    <xf numFmtId="166" fontId="1" fillId="8" borderId="2" xfId="0" applyNumberFormat="1" applyFont="1" applyFill="1" applyBorder="1" applyAlignment="1">
      <alignment horizontal="center" vertical="center" wrapText="1"/>
    </xf>
    <xf numFmtId="164" fontId="1" fillId="7" borderId="0" xfId="0" applyNumberFormat="1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  <xf numFmtId="164" fontId="1" fillId="7" borderId="7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6" fontId="1" fillId="0" borderId="7" xfId="0" applyNumberFormat="1" applyFont="1" applyFill="1" applyBorder="1" applyAlignment="1">
      <alignment horizontal="center" vertical="center" wrapText="1"/>
    </xf>
    <xf numFmtId="164" fontId="1" fillId="5" borderId="7" xfId="0" applyNumberFormat="1" applyFont="1" applyFill="1" applyBorder="1" applyAlignment="1">
      <alignment horizontal="center" vertical="center" wrapText="1"/>
    </xf>
    <xf numFmtId="166" fontId="1" fillId="8" borderId="7" xfId="0" applyNumberFormat="1" applyFont="1" applyFill="1" applyBorder="1" applyAlignment="1">
      <alignment horizontal="center" vertical="center" wrapText="1"/>
    </xf>
    <xf numFmtId="166" fontId="1" fillId="8" borderId="8" xfId="0" applyNumberFormat="1" applyFont="1" applyFill="1" applyBorder="1" applyAlignment="1">
      <alignment horizontal="center" vertical="center" wrapText="1"/>
    </xf>
    <xf numFmtId="165" fontId="4" fillId="7" borderId="9" xfId="0" applyNumberFormat="1" applyFont="1" applyFill="1" applyBorder="1" applyAlignment="1">
      <alignment horizontal="center" wrapText="1"/>
    </xf>
    <xf numFmtId="165" fontId="4" fillId="7" borderId="10" xfId="0" applyNumberFormat="1" applyFont="1" applyFill="1" applyBorder="1" applyAlignment="1">
      <alignment horizontal="center" wrapText="1"/>
    </xf>
    <xf numFmtId="165" fontId="4" fillId="0" borderId="10" xfId="0" applyNumberFormat="1" applyFont="1" applyBorder="1" applyAlignment="1">
      <alignment horizontal="center" wrapText="1"/>
    </xf>
    <xf numFmtId="165" fontId="4" fillId="0" borderId="11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GV9"/>
  <sheetViews>
    <sheetView tabSelected="1" topLeftCell="S1" workbookViewId="0">
      <selection activeCell="W11" sqref="W11"/>
    </sheetView>
  </sheetViews>
  <sheetFormatPr defaultRowHeight="16.5"/>
  <cols>
    <col min="1" max="1" width="7.09765625" style="2" customWidth="1"/>
    <col min="2" max="2" width="18.796875" style="2" customWidth="1"/>
    <col min="3" max="3" width="19" style="2" customWidth="1"/>
    <col min="4" max="4" width="8.796875" style="2" customWidth="1"/>
    <col min="5" max="5" width="18.69921875" style="2" customWidth="1"/>
    <col min="6" max="6" width="22.3984375" style="2" customWidth="1"/>
    <col min="7" max="10" width="8.796875" style="2" customWidth="1"/>
    <col min="11" max="11" width="12" style="2" customWidth="1"/>
    <col min="12" max="12" width="8.796875" style="2" customWidth="1"/>
    <col min="13" max="13" width="9.796875" style="2" customWidth="1"/>
    <col min="14" max="14" width="8.796875" style="2" customWidth="1"/>
    <col min="15" max="15" width="20" style="2" customWidth="1"/>
    <col min="16" max="16" width="8.796875" style="2" customWidth="1"/>
    <col min="17" max="17" width="19.09765625" style="2" customWidth="1"/>
    <col min="18" max="18" width="22.796875" style="2" customWidth="1"/>
    <col min="19" max="19" width="8.796875" style="2" customWidth="1"/>
    <col min="20" max="20" width="8.796875" style="2"/>
    <col min="21" max="21" width="9.796875" style="2" bestFit="1" customWidth="1"/>
    <col min="22" max="22" width="8.796875" style="2" customWidth="1"/>
    <col min="23" max="23" width="8.796875" style="2"/>
    <col min="24" max="24" width="9.796875" style="2" bestFit="1" customWidth="1"/>
    <col min="25" max="16384" width="8.796875" style="2"/>
  </cols>
  <sheetData>
    <row r="1" spans="1:204" ht="47.25" thickTop="1">
      <c r="A1" s="11" t="s">
        <v>23</v>
      </c>
      <c r="B1" s="12" t="s">
        <v>24</v>
      </c>
      <c r="C1" s="12" t="s">
        <v>25</v>
      </c>
      <c r="D1" s="17" t="s">
        <v>21</v>
      </c>
      <c r="E1" s="17" t="s">
        <v>47</v>
      </c>
      <c r="F1" s="17" t="s">
        <v>46</v>
      </c>
      <c r="G1" s="14" t="s">
        <v>26</v>
      </c>
      <c r="H1" s="14" t="s">
        <v>27</v>
      </c>
      <c r="I1" s="14" t="s">
        <v>28</v>
      </c>
      <c r="J1" s="15" t="s">
        <v>29</v>
      </c>
      <c r="K1" s="14" t="s">
        <v>30</v>
      </c>
      <c r="L1" s="16" t="s">
        <v>31</v>
      </c>
      <c r="M1" s="16" t="s">
        <v>17</v>
      </c>
      <c r="N1" s="13" t="s">
        <v>32</v>
      </c>
      <c r="O1" s="23" t="s">
        <v>33</v>
      </c>
      <c r="P1" s="39" t="s">
        <v>38</v>
      </c>
      <c r="Q1" s="40" t="s">
        <v>44</v>
      </c>
      <c r="R1" s="40" t="s">
        <v>46</v>
      </c>
      <c r="S1" s="41" t="s">
        <v>39</v>
      </c>
      <c r="T1" s="41" t="s">
        <v>19</v>
      </c>
      <c r="U1" s="41" t="s">
        <v>20</v>
      </c>
      <c r="V1" s="41" t="s">
        <v>40</v>
      </c>
      <c r="W1" s="41" t="s">
        <v>42</v>
      </c>
      <c r="X1" s="42" t="s">
        <v>41</v>
      </c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</row>
    <row r="2" spans="1:204" ht="42.75">
      <c r="A2" s="3">
        <v>610504</v>
      </c>
      <c r="B2" s="4" t="s">
        <v>0</v>
      </c>
      <c r="C2" s="5" t="s">
        <v>1</v>
      </c>
      <c r="D2" s="18" t="s">
        <v>2</v>
      </c>
      <c r="E2" s="19" t="s">
        <v>48</v>
      </c>
      <c r="F2" s="19" t="s">
        <v>49</v>
      </c>
      <c r="G2" s="6" t="s">
        <v>34</v>
      </c>
      <c r="H2" s="6" t="s">
        <v>3</v>
      </c>
      <c r="I2" s="6" t="s">
        <v>35</v>
      </c>
      <c r="J2" s="6">
        <v>35401</v>
      </c>
      <c r="K2" s="7" t="s">
        <v>18</v>
      </c>
      <c r="L2" s="8">
        <v>0</v>
      </c>
      <c r="M2" s="9">
        <v>5.0104384133611707E-2</v>
      </c>
      <c r="N2" s="10" t="s">
        <v>37</v>
      </c>
      <c r="O2" s="22" t="s">
        <v>22</v>
      </c>
      <c r="P2" s="24" t="s">
        <v>43</v>
      </c>
      <c r="Q2" s="20" t="s">
        <v>45</v>
      </c>
      <c r="R2" s="20" t="s">
        <v>50</v>
      </c>
      <c r="S2" s="25"/>
      <c r="T2" s="26">
        <v>33.53</v>
      </c>
      <c r="U2" s="26">
        <f>T2*2080</f>
        <v>69742.400000000009</v>
      </c>
      <c r="V2" s="27">
        <v>5.0104384133611707E-2</v>
      </c>
      <c r="W2" s="28">
        <f>T2*1.05</f>
        <v>35.206500000000005</v>
      </c>
      <c r="X2" s="29">
        <f>W2*2080</f>
        <v>73229.520000000019</v>
      </c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</row>
    <row r="3" spans="1:204" ht="99">
      <c r="A3" s="3">
        <v>613168</v>
      </c>
      <c r="B3" s="4" t="s">
        <v>4</v>
      </c>
      <c r="C3" s="5" t="s">
        <v>5</v>
      </c>
      <c r="D3" s="18" t="s">
        <v>6</v>
      </c>
      <c r="E3" s="19" t="s">
        <v>51</v>
      </c>
      <c r="F3" s="19" t="s">
        <v>52</v>
      </c>
      <c r="G3" s="6" t="s">
        <v>34</v>
      </c>
      <c r="H3" s="6" t="s">
        <v>3</v>
      </c>
      <c r="I3" s="6" t="s">
        <v>35</v>
      </c>
      <c r="J3" s="6">
        <v>35401</v>
      </c>
      <c r="K3" s="7" t="s">
        <v>36</v>
      </c>
      <c r="L3" s="8">
        <v>1.5324793609429957E-16</v>
      </c>
      <c r="M3" s="9">
        <v>3.1497869877979534E-2</v>
      </c>
      <c r="N3" s="10" t="s">
        <v>37</v>
      </c>
      <c r="O3" s="21" t="s">
        <v>22</v>
      </c>
      <c r="P3" s="24" t="s">
        <v>53</v>
      </c>
      <c r="Q3" s="20" t="s">
        <v>59</v>
      </c>
      <c r="R3" s="30" t="s">
        <v>54</v>
      </c>
      <c r="S3" s="25"/>
      <c r="T3" s="26">
        <v>27.46</v>
      </c>
      <c r="U3" s="26">
        <f t="shared" ref="U3:U8" si="0">T3*2080</f>
        <v>57116.800000000003</v>
      </c>
      <c r="V3" s="27">
        <v>3.1497869877979534E-2</v>
      </c>
      <c r="W3" s="28">
        <f>T3*1.031</f>
        <v>28.311259999999997</v>
      </c>
      <c r="X3" s="29">
        <f t="shared" ref="X3:X8" si="1">W3*2080</f>
        <v>58887.420799999993</v>
      </c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</row>
    <row r="4" spans="1:204" ht="42.75">
      <c r="A4" s="3">
        <v>613276</v>
      </c>
      <c r="B4" s="4" t="s">
        <v>7</v>
      </c>
      <c r="C4" s="5" t="s">
        <v>5</v>
      </c>
      <c r="D4" s="18" t="s">
        <v>8</v>
      </c>
      <c r="E4" s="19" t="s">
        <v>55</v>
      </c>
      <c r="F4" s="19" t="s">
        <v>56</v>
      </c>
      <c r="G4" s="6" t="s">
        <v>34</v>
      </c>
      <c r="H4" s="6" t="s">
        <v>3</v>
      </c>
      <c r="I4" s="6" t="s">
        <v>35</v>
      </c>
      <c r="J4" s="6">
        <v>35401</v>
      </c>
      <c r="K4" s="7" t="s">
        <v>9</v>
      </c>
      <c r="L4" s="8">
        <v>0</v>
      </c>
      <c r="M4" s="9">
        <v>1.4678962756035934E-2</v>
      </c>
      <c r="N4" s="10" t="s">
        <v>37</v>
      </c>
      <c r="O4" s="21" t="s">
        <v>22</v>
      </c>
      <c r="P4" s="24" t="s">
        <v>57</v>
      </c>
      <c r="Q4" s="20" t="s">
        <v>58</v>
      </c>
      <c r="R4" s="30" t="s">
        <v>60</v>
      </c>
      <c r="S4" s="25"/>
      <c r="T4" s="26">
        <v>31.58</v>
      </c>
      <c r="U4" s="26">
        <f t="shared" si="0"/>
        <v>65686.399999999994</v>
      </c>
      <c r="V4" s="27">
        <v>1.4678962756035934E-2</v>
      </c>
      <c r="W4" s="28">
        <f>T4*1.015</f>
        <v>32.053699999999992</v>
      </c>
      <c r="X4" s="29">
        <f t="shared" si="1"/>
        <v>66671.695999999982</v>
      </c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</row>
    <row r="5" spans="1:204" ht="66">
      <c r="A5" s="3">
        <v>613293</v>
      </c>
      <c r="B5" s="4" t="s">
        <v>10</v>
      </c>
      <c r="C5" s="5" t="s">
        <v>5</v>
      </c>
      <c r="D5" s="18" t="s">
        <v>11</v>
      </c>
      <c r="E5" s="19" t="s">
        <v>61</v>
      </c>
      <c r="F5" s="19" t="s">
        <v>62</v>
      </c>
      <c r="G5" s="6" t="s">
        <v>34</v>
      </c>
      <c r="H5" s="6" t="s">
        <v>3</v>
      </c>
      <c r="I5" s="6" t="s">
        <v>35</v>
      </c>
      <c r="J5" s="6">
        <v>35401</v>
      </c>
      <c r="K5" s="7" t="s">
        <v>36</v>
      </c>
      <c r="L5" s="8">
        <v>1.5324793609429957E-16</v>
      </c>
      <c r="M5" s="9">
        <v>2.9288928354069352E-2</v>
      </c>
      <c r="N5" s="10" t="s">
        <v>37</v>
      </c>
      <c r="O5" s="21" t="s">
        <v>22</v>
      </c>
      <c r="P5" s="24" t="s">
        <v>63</v>
      </c>
      <c r="Q5" s="20" t="s">
        <v>64</v>
      </c>
      <c r="R5" s="30" t="s">
        <v>65</v>
      </c>
      <c r="S5" s="25"/>
      <c r="T5" s="26">
        <v>27.46</v>
      </c>
      <c r="U5" s="26">
        <f t="shared" si="0"/>
        <v>57116.800000000003</v>
      </c>
      <c r="V5" s="27">
        <v>2.9288928354069352E-2</v>
      </c>
      <c r="W5" s="28">
        <f>T5*1.029</f>
        <v>28.256339999999998</v>
      </c>
      <c r="X5" s="29">
        <f t="shared" si="1"/>
        <v>58773.187199999993</v>
      </c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</row>
    <row r="6" spans="1:204" ht="42.75">
      <c r="A6" s="3">
        <v>610558</v>
      </c>
      <c r="B6" s="4" t="s">
        <v>12</v>
      </c>
      <c r="C6" s="5" t="s">
        <v>5</v>
      </c>
      <c r="D6" s="18" t="s">
        <v>13</v>
      </c>
      <c r="E6" s="19" t="s">
        <v>66</v>
      </c>
      <c r="F6" s="19" t="s">
        <v>67</v>
      </c>
      <c r="G6" s="6" t="s">
        <v>34</v>
      </c>
      <c r="H6" s="6" t="s">
        <v>3</v>
      </c>
      <c r="I6" s="6" t="s">
        <v>35</v>
      </c>
      <c r="J6" s="6">
        <v>35401</v>
      </c>
      <c r="K6" s="7" t="s">
        <v>36</v>
      </c>
      <c r="L6" s="8">
        <v>0</v>
      </c>
      <c r="M6" s="9">
        <v>2.001291155584254E-2</v>
      </c>
      <c r="N6" s="10" t="s">
        <v>37</v>
      </c>
      <c r="O6" s="21" t="s">
        <v>22</v>
      </c>
      <c r="P6" s="24" t="s">
        <v>68</v>
      </c>
      <c r="Q6" s="20" t="s">
        <v>69</v>
      </c>
      <c r="R6" s="30" t="s">
        <v>70</v>
      </c>
      <c r="S6" s="25"/>
      <c r="T6" s="26">
        <v>30.98</v>
      </c>
      <c r="U6" s="26">
        <f t="shared" si="0"/>
        <v>64438.400000000001</v>
      </c>
      <c r="V6" s="27">
        <v>2.001291155584254E-2</v>
      </c>
      <c r="W6" s="28">
        <f>T6*1.02</f>
        <v>31.599600000000002</v>
      </c>
      <c r="X6" s="29">
        <f t="shared" si="1"/>
        <v>65727.168000000005</v>
      </c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</row>
    <row r="7" spans="1:204" ht="42.75">
      <c r="A7" s="3">
        <v>612672</v>
      </c>
      <c r="B7" s="4" t="s">
        <v>14</v>
      </c>
      <c r="C7" s="5" t="s">
        <v>5</v>
      </c>
      <c r="D7" s="18" t="s">
        <v>15</v>
      </c>
      <c r="E7" s="19" t="s">
        <v>71</v>
      </c>
      <c r="F7" s="19" t="s">
        <v>72</v>
      </c>
      <c r="G7" s="6" t="s">
        <v>34</v>
      </c>
      <c r="H7" s="6" t="s">
        <v>3</v>
      </c>
      <c r="I7" s="6" t="s">
        <v>35</v>
      </c>
      <c r="J7" s="6">
        <v>35401</v>
      </c>
      <c r="K7" s="7" t="s">
        <v>36</v>
      </c>
      <c r="L7" s="8">
        <v>0</v>
      </c>
      <c r="M7" s="9">
        <v>3.0141287284144495E-2</v>
      </c>
      <c r="N7" s="10" t="s">
        <v>37</v>
      </c>
      <c r="O7" s="21" t="s">
        <v>22</v>
      </c>
      <c r="P7" s="24" t="s">
        <v>73</v>
      </c>
      <c r="Q7" s="20" t="s">
        <v>74</v>
      </c>
      <c r="R7" s="30" t="s">
        <v>75</v>
      </c>
      <c r="S7" s="25"/>
      <c r="T7" s="26">
        <v>31.85</v>
      </c>
      <c r="U7" s="26">
        <f t="shared" si="0"/>
        <v>66248</v>
      </c>
      <c r="V7" s="27">
        <v>3.0141287284144495E-2</v>
      </c>
      <c r="W7" s="28">
        <f>T7*1.03</f>
        <v>32.805500000000002</v>
      </c>
      <c r="X7" s="29">
        <f t="shared" si="1"/>
        <v>68235.44</v>
      </c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</row>
    <row r="8" spans="1:204" ht="66.75" thickBot="1">
      <c r="A8" s="3">
        <v>601831</v>
      </c>
      <c r="B8" s="4" t="s">
        <v>16</v>
      </c>
      <c r="C8" s="5" t="s">
        <v>5</v>
      </c>
      <c r="D8" s="18" t="s">
        <v>11</v>
      </c>
      <c r="E8" s="19" t="s">
        <v>61</v>
      </c>
      <c r="F8" s="19" t="s">
        <v>62</v>
      </c>
      <c r="G8" s="6" t="s">
        <v>34</v>
      </c>
      <c r="H8" s="6" t="s">
        <v>3</v>
      </c>
      <c r="I8" s="6" t="s">
        <v>35</v>
      </c>
      <c r="J8" s="6">
        <v>35401</v>
      </c>
      <c r="K8" s="7" t="s">
        <v>36</v>
      </c>
      <c r="L8" s="8">
        <v>1.5324793609429957E-16</v>
      </c>
      <c r="M8" s="9">
        <v>2.9452553652136591E-2</v>
      </c>
      <c r="N8" s="10" t="s">
        <v>37</v>
      </c>
      <c r="O8" s="21" t="s">
        <v>22</v>
      </c>
      <c r="P8" s="31" t="s">
        <v>63</v>
      </c>
      <c r="Q8" s="32" t="s">
        <v>64</v>
      </c>
      <c r="R8" s="33" t="s">
        <v>65</v>
      </c>
      <c r="S8" s="34"/>
      <c r="T8" s="35">
        <v>27.46</v>
      </c>
      <c r="U8" s="35">
        <f t="shared" si="0"/>
        <v>57116.800000000003</v>
      </c>
      <c r="V8" s="36">
        <v>2.9452553652136591E-2</v>
      </c>
      <c r="W8" s="37">
        <f>T8*1.029</f>
        <v>28.256339999999998</v>
      </c>
      <c r="X8" s="38">
        <f t="shared" si="1"/>
        <v>58773.187199999993</v>
      </c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</row>
    <row r="9" spans="1:204" ht="17.25" thickTop="1"/>
  </sheetData>
  <phoneticPr fontId="0" type="noConversion"/>
  <dataValidations count="1">
    <dataValidation type="list" allowBlank="1" showInputMessage="1" showErrorMessage="1" sqref="K1:K8">
      <formula1>$P$1:$P$3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LinksUpToDate>false</LinksUpToDate>
  <SharedDoc>false</SharedDoc>
  <HyperlinksChanged>false</HyperlinksChanged>
</Properties>
</file>